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2016 (3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<sst xmlns="http://schemas.openxmlformats.org/spreadsheetml/2006/main" count="39" uniqueCount="39">
  <si>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credit angajament cf fila P 5030/30.06.2016</t>
  </si>
  <si>
    <t>credit angajat ian-iulie 2016</t>
  </si>
  <si>
    <t xml:space="preserve">CREDIT DE ANGAJAMENTI  ramasT  </t>
  </si>
  <si>
    <t>A. Evaluarea capacităţii resurselor tehnice 40%</t>
  </si>
  <si>
    <t xml:space="preserve">    B. Evaluarea resurselor umane 60%</t>
  </si>
  <si>
    <t>DENUMRE FURNIZOR</t>
  </si>
  <si>
    <t>NR. CONTR</t>
  </si>
  <si>
    <t>A)   nr.puncte evaluarea capacitatii tehnice</t>
  </si>
  <si>
    <t>valoare capacitate tehnica</t>
  </si>
  <si>
    <t>B) nr.puncte evaluarea resurselor umane</t>
  </si>
  <si>
    <t>valoare resurse umane</t>
  </si>
  <si>
    <t>valoare  cf punctaj aug-nov 2016</t>
  </si>
  <si>
    <t>val contract aug-nov 2016</t>
  </si>
  <si>
    <t>0</t>
  </si>
  <si>
    <t>1</t>
  </si>
  <si>
    <t>3=2*97.78195</t>
  </si>
  <si>
    <t>5=4*229.86</t>
  </si>
  <si>
    <t>6=3+5</t>
  </si>
  <si>
    <t>SCM Clinica Medaida</t>
  </si>
  <si>
    <t>TOTAL PUNCTE</t>
  </si>
  <si>
    <t>coeficient</t>
  </si>
  <si>
    <t>SITUATIE  VALORI DE CONTRACT AUGUST-DECEMBRIE 2016</t>
  </si>
  <si>
    <t>51</t>
  </si>
  <si>
    <t>45</t>
  </si>
  <si>
    <t>292</t>
  </si>
  <si>
    <t>5</t>
  </si>
  <si>
    <t>14</t>
  </si>
  <si>
    <t>290</t>
  </si>
  <si>
    <t>291</t>
  </si>
  <si>
    <t>46</t>
  </si>
  <si>
    <t>270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</si>
  <si>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</si>
  <si>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</si>
  <si>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</si>
  <si>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CMI Dr.Zimta Mariana</t>
  </si>
  <si>
    <t>Spitalul Municipal Orsova-ambulatoriu</t>
  </si>
  <si>
    <t>Centrul Medical de Recuperare a Aparatului Locomotor Pucalev Ortho Line</t>
  </si>
  <si>
    <t>Societatea de Tratament Balnear si Recuperare a Capacitatii de Munca</t>
  </si>
  <si>
    <t>SC Novastarmed-Sev SRL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</si>
</sst>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vertical="distributed" wrapText="1"/>
    </xf>
    <xf numFmtId="49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17" fontId="23" fillId="0" borderId="11" xfId="0" applyNumberFormat="1" applyFont="1" applyBorder="1" applyAlignment="1">
      <alignment wrapText="1"/>
    </xf>
    <xf numFmtId="17" fontId="23" fillId="0" borderId="11" xfId="0" applyNumberFormat="1" applyFont="1" applyBorder="1" applyAlignment="1">
      <alignment/>
    </xf>
    <xf numFmtId="17" fontId="23" fillId="0" borderId="12" xfId="0" applyNumberFormat="1" applyFont="1" applyBorder="1" applyAlignment="1">
      <alignment/>
    </xf>
    <xf numFmtId="49" fontId="23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 applyProtection="1">
      <alignment/>
      <protection locked="0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49" fontId="23" fillId="0" borderId="13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4" fontId="24" fillId="0" borderId="14" xfId="0" applyNumberFormat="1" applyFont="1" applyBorder="1" applyAlignment="1" applyProtection="1">
      <alignment/>
      <protection locked="0"/>
    </xf>
    <xf numFmtId="4" fontId="24" fillId="0" borderId="14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165" fontId="23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center" vertical="center"/>
    </xf>
    <xf numFmtId="3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4" fontId="23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31.57421875" style="5" customWidth="1"/>
    <col min="2" max="2" width="17.00390625" style="5" customWidth="1"/>
    <col min="3" max="12" width="13.140625" style="5" customWidth="1"/>
    <col min="13" max="13" width="11.7109375" style="5" customWidth="1"/>
  </cols>
  <sheetData>
    <row r="1" spans="7:8" ht="15.75">
      <c r="G1" s="6"/>
      <c r="H1" s="6"/>
    </row>
    <row r="2" spans="1:8" ht="15.75">
      <c r="A2" s="7" t="s">
        <v>21</v>
      </c>
      <c r="B2" s="7"/>
      <c r="C2" s="7"/>
      <c r="D2" s="7"/>
      <c r="E2" s="7"/>
      <c r="F2" s="7"/>
      <c r="G2" s="7"/>
      <c r="H2" s="8"/>
    </row>
    <row r="3" spans="1:8" ht="31.5">
      <c r="A3" s="8" t="s">
        <v>0</v>
      </c>
      <c r="B3" s="8"/>
      <c r="C3" s="8"/>
      <c r="D3" s="9">
        <v>938000</v>
      </c>
      <c r="E3" s="8"/>
      <c r="F3" s="8"/>
      <c r="G3" s="8"/>
      <c r="H3" s="8"/>
    </row>
    <row r="4" spans="1:8" ht="15.75">
      <c r="A4" s="8" t="s">
        <v>1</v>
      </c>
      <c r="B4" s="8"/>
      <c r="C4" s="8"/>
      <c r="D4" s="9">
        <v>574000</v>
      </c>
      <c r="E4" s="8"/>
      <c r="F4" s="8"/>
      <c r="G4" s="8"/>
      <c r="H4" s="8"/>
    </row>
    <row r="5" spans="1:8" ht="15.75">
      <c r="A5" s="10" t="s">
        <v>2</v>
      </c>
      <c r="B5" s="11"/>
      <c r="C5" s="11"/>
      <c r="D5" s="12">
        <f>D3-D4</f>
        <v>364000</v>
      </c>
      <c r="E5" s="13"/>
      <c r="F5" s="14"/>
      <c r="G5" s="14"/>
      <c r="H5" s="14"/>
    </row>
    <row r="6" spans="1:8" ht="15.75">
      <c r="A6" s="6"/>
      <c r="B6" s="6"/>
      <c r="C6" s="15"/>
      <c r="D6" s="12"/>
      <c r="E6" s="13"/>
      <c r="F6" s="13"/>
      <c r="G6" s="14"/>
      <c r="H6" s="14"/>
    </row>
    <row r="7" spans="1:8" ht="15.75">
      <c r="A7" s="5" t="s">
        <v>3</v>
      </c>
      <c r="C7" s="15"/>
      <c r="D7" s="12">
        <f>40*D5/100</f>
        <v>145600</v>
      </c>
      <c r="E7" s="13"/>
      <c r="F7" s="13"/>
      <c r="G7" s="14"/>
      <c r="H7" s="14"/>
    </row>
    <row r="8" spans="1:8" ht="16.5" thickBot="1">
      <c r="A8" s="5" t="s">
        <v>4</v>
      </c>
      <c r="C8" s="16"/>
      <c r="D8" s="12">
        <f>60*D5/100</f>
        <v>218400</v>
      </c>
      <c r="E8" s="13"/>
      <c r="F8" s="13"/>
      <c r="G8" s="14"/>
      <c r="H8" s="14"/>
    </row>
    <row r="9" spans="1:13" s="2" customFormat="1" ht="63">
      <c r="A9" s="17" t="s">
        <v>5</v>
      </c>
      <c r="B9" s="18" t="s">
        <v>6</v>
      </c>
      <c r="C9" s="19" t="s">
        <v>7</v>
      </c>
      <c r="D9" s="20" t="s">
        <v>8</v>
      </c>
      <c r="E9" s="20" t="s">
        <v>9</v>
      </c>
      <c r="F9" s="21" t="s">
        <v>10</v>
      </c>
      <c r="G9" s="22" t="s">
        <v>11</v>
      </c>
      <c r="H9" s="22" t="s">
        <v>12</v>
      </c>
      <c r="I9" s="23">
        <v>42583</v>
      </c>
      <c r="J9" s="24">
        <v>42614</v>
      </c>
      <c r="K9" s="24">
        <v>42644</v>
      </c>
      <c r="L9" s="24">
        <v>42675</v>
      </c>
      <c r="M9" s="25">
        <v>42705</v>
      </c>
    </row>
    <row r="10" spans="1:13" s="3" customFormat="1" ht="15.75">
      <c r="A10" s="26" t="s">
        <v>13</v>
      </c>
      <c r="B10" s="27" t="s">
        <v>14</v>
      </c>
      <c r="C10" s="28">
        <v>2</v>
      </c>
      <c r="D10" s="29" t="s">
        <v>15</v>
      </c>
      <c r="E10" s="29">
        <v>4</v>
      </c>
      <c r="F10" s="29" t="s">
        <v>16</v>
      </c>
      <c r="G10" s="30" t="s">
        <v>17</v>
      </c>
      <c r="H10" s="30"/>
      <c r="I10" s="31"/>
      <c r="J10" s="31"/>
      <c r="K10" s="31"/>
      <c r="L10" s="31"/>
      <c r="M10" s="32"/>
    </row>
    <row r="11" spans="1:13" s="4" customFormat="1" ht="30">
      <c r="A11" s="58" t="s">
        <v>31</v>
      </c>
      <c r="B11" s="33" t="s">
        <v>27</v>
      </c>
      <c r="C11" s="34">
        <v>85</v>
      </c>
      <c r="D11" s="35">
        <f>C11*C21</f>
        <v>10200.028022055007</v>
      </c>
      <c r="E11" s="35">
        <v>85</v>
      </c>
      <c r="F11" s="35">
        <f>E11*E21</f>
        <v>26842.88151768415</v>
      </c>
      <c r="G11" s="36">
        <f aca="true" t="shared" si="0" ref="G11:G19">D11+F11</f>
        <v>37042.90953973916</v>
      </c>
      <c r="H11" s="36">
        <f aca="true" t="shared" si="1" ref="H11:H19">I11+J11+K11+L11</f>
        <v>37042.4</v>
      </c>
      <c r="I11" s="37">
        <v>9260.6</v>
      </c>
      <c r="J11" s="37">
        <v>9260.6</v>
      </c>
      <c r="K11" s="37">
        <v>9260.6</v>
      </c>
      <c r="L11" s="37">
        <v>9260.6</v>
      </c>
      <c r="M11" s="38">
        <v>0</v>
      </c>
    </row>
    <row r="12" spans="1:13" s="4" customFormat="1" ht="30">
      <c r="A12" s="58" t="s">
        <v>32</v>
      </c>
      <c r="B12" s="33" t="s">
        <v>30</v>
      </c>
      <c r="C12" s="34">
        <v>63.33</v>
      </c>
      <c r="D12" s="35">
        <f>C12*C21</f>
        <v>7599.620878079335</v>
      </c>
      <c r="E12" s="35">
        <v>27.5</v>
      </c>
      <c r="F12" s="35">
        <f>E12*E21</f>
        <v>8684.461667486048</v>
      </c>
      <c r="G12" s="36">
        <f t="shared" si="0"/>
        <v>16284.082545565383</v>
      </c>
      <c r="H12" s="36">
        <f t="shared" si="1"/>
        <v>16284</v>
      </c>
      <c r="I12" s="37">
        <v>4071</v>
      </c>
      <c r="J12" s="37">
        <v>4071</v>
      </c>
      <c r="K12" s="37">
        <v>4071</v>
      </c>
      <c r="L12" s="37">
        <v>4071</v>
      </c>
      <c r="M12" s="38">
        <v>0</v>
      </c>
    </row>
    <row r="13" spans="1:13" s="4" customFormat="1" ht="30">
      <c r="A13" s="58" t="s">
        <v>33</v>
      </c>
      <c r="B13" s="33" t="s">
        <v>25</v>
      </c>
      <c r="C13" s="34">
        <v>159</v>
      </c>
      <c r="D13" s="35">
        <f>C13*C21</f>
        <v>19080.052417726423</v>
      </c>
      <c r="E13" s="35">
        <v>87</v>
      </c>
      <c r="F13" s="35">
        <f>E13*E21</f>
        <v>27474.47872986495</v>
      </c>
      <c r="G13" s="36">
        <f t="shared" si="0"/>
        <v>46554.53114759138</v>
      </c>
      <c r="H13" s="36">
        <f t="shared" si="1"/>
        <v>46552</v>
      </c>
      <c r="I13" s="37">
        <v>11638</v>
      </c>
      <c r="J13" s="37">
        <v>11638</v>
      </c>
      <c r="K13" s="37">
        <v>11638</v>
      </c>
      <c r="L13" s="37">
        <v>11638</v>
      </c>
      <c r="M13" s="38">
        <v>0</v>
      </c>
    </row>
    <row r="14" spans="1:13" s="4" customFormat="1" ht="15.75">
      <c r="A14" s="59" t="s">
        <v>34</v>
      </c>
      <c r="B14" s="33" t="s">
        <v>28</v>
      </c>
      <c r="C14" s="34">
        <v>205</v>
      </c>
      <c r="D14" s="35">
        <f>C14*C21</f>
        <v>24600.06758260325</v>
      </c>
      <c r="E14" s="35">
        <v>102.59</v>
      </c>
      <c r="F14" s="35">
        <f>E14*E21</f>
        <v>32397.778998814316</v>
      </c>
      <c r="G14" s="36">
        <f t="shared" si="0"/>
        <v>56997.846581417565</v>
      </c>
      <c r="H14" s="36">
        <f t="shared" si="1"/>
        <v>56997.6</v>
      </c>
      <c r="I14" s="37">
        <v>14249.4</v>
      </c>
      <c r="J14" s="37">
        <v>14249.4</v>
      </c>
      <c r="K14" s="37">
        <v>14249.4</v>
      </c>
      <c r="L14" s="37">
        <v>14249.4</v>
      </c>
      <c r="M14" s="38">
        <v>0</v>
      </c>
    </row>
    <row r="15" spans="1:13" s="4" customFormat="1" ht="30">
      <c r="A15" s="58" t="s">
        <v>35</v>
      </c>
      <c r="B15" s="33" t="s">
        <v>29</v>
      </c>
      <c r="C15" s="34">
        <v>110</v>
      </c>
      <c r="D15" s="35">
        <f>C15*C21</f>
        <v>13200.03626383589</v>
      </c>
      <c r="E15" s="35">
        <v>32</v>
      </c>
      <c r="F15" s="35">
        <f>E15*E21</f>
        <v>10105.555394892855</v>
      </c>
      <c r="G15" s="36">
        <f t="shared" si="0"/>
        <v>23305.591658728743</v>
      </c>
      <c r="H15" s="36">
        <f t="shared" si="1"/>
        <v>23305.6</v>
      </c>
      <c r="I15" s="37">
        <v>5826.4</v>
      </c>
      <c r="J15" s="37">
        <v>5826.4</v>
      </c>
      <c r="K15" s="37">
        <v>5826.4</v>
      </c>
      <c r="L15" s="37">
        <v>5826.4</v>
      </c>
      <c r="M15" s="38">
        <v>0</v>
      </c>
    </row>
    <row r="16" spans="1:13" s="4" customFormat="1" ht="15.75">
      <c r="A16" s="60" t="s">
        <v>18</v>
      </c>
      <c r="B16" s="33" t="s">
        <v>24</v>
      </c>
      <c r="C16" s="34">
        <v>120</v>
      </c>
      <c r="D16" s="35">
        <f>C16*C21</f>
        <v>14400.039560548244</v>
      </c>
      <c r="E16" s="35">
        <v>89.06</v>
      </c>
      <c r="F16" s="35">
        <f>E16*E21</f>
        <v>28125.02385841118</v>
      </c>
      <c r="G16" s="36">
        <f t="shared" si="0"/>
        <v>42525.06341895943</v>
      </c>
      <c r="H16" s="36">
        <f t="shared" si="1"/>
        <v>42524.8</v>
      </c>
      <c r="I16" s="37">
        <v>10631.2</v>
      </c>
      <c r="J16" s="37">
        <v>10631.2</v>
      </c>
      <c r="K16" s="37">
        <v>10631.2</v>
      </c>
      <c r="L16" s="37">
        <v>10631.2</v>
      </c>
      <c r="M16" s="38">
        <v>0</v>
      </c>
    </row>
    <row r="17" spans="1:13" s="4" customFormat="1" ht="45">
      <c r="A17" s="58" t="s">
        <v>36</v>
      </c>
      <c r="B17" s="33" t="s">
        <v>22</v>
      </c>
      <c r="C17" s="34">
        <v>135</v>
      </c>
      <c r="D17" s="35">
        <f>C17*C21</f>
        <v>16200.044505616774</v>
      </c>
      <c r="E17" s="35">
        <v>56.13</v>
      </c>
      <c r="F17" s="35">
        <f>E17*E21</f>
        <v>17725.77575985425</v>
      </c>
      <c r="G17" s="36">
        <f t="shared" si="0"/>
        <v>33925.82026547102</v>
      </c>
      <c r="H17" s="36">
        <f t="shared" si="1"/>
        <v>33925.6</v>
      </c>
      <c r="I17" s="37">
        <v>8481.4</v>
      </c>
      <c r="J17" s="37">
        <v>8481.4</v>
      </c>
      <c r="K17" s="37">
        <v>8481.4</v>
      </c>
      <c r="L17" s="37">
        <v>8481.4</v>
      </c>
      <c r="M17" s="38">
        <v>0</v>
      </c>
    </row>
    <row r="18" spans="1:13" s="4" customFormat="1" ht="30">
      <c r="A18" s="58" t="s">
        <v>37</v>
      </c>
      <c r="B18" s="33" t="s">
        <v>26</v>
      </c>
      <c r="C18" s="34">
        <v>211</v>
      </c>
      <c r="D18" s="35">
        <f>C18*C21</f>
        <v>25320.06956063066</v>
      </c>
      <c r="E18" s="35">
        <v>145</v>
      </c>
      <c r="F18" s="35">
        <f>E18*E21</f>
        <v>45790.79788310825</v>
      </c>
      <c r="G18" s="36">
        <f t="shared" si="0"/>
        <v>71110.86744373891</v>
      </c>
      <c r="H18" s="36">
        <f t="shared" si="1"/>
        <v>71110.4</v>
      </c>
      <c r="I18" s="37">
        <v>17777.6</v>
      </c>
      <c r="J18" s="37">
        <v>17777.6</v>
      </c>
      <c r="K18" s="37">
        <v>17777.6</v>
      </c>
      <c r="L18" s="37">
        <v>17777.6</v>
      </c>
      <c r="M18" s="38">
        <v>0</v>
      </c>
    </row>
    <row r="19" spans="1:13" s="4" customFormat="1" ht="15.75">
      <c r="A19" s="59" t="s">
        <v>38</v>
      </c>
      <c r="B19" s="33" t="s">
        <v>23</v>
      </c>
      <c r="C19" s="34">
        <v>125</v>
      </c>
      <c r="D19" s="35">
        <f>C19*C21</f>
        <v>15000.04120890442</v>
      </c>
      <c r="E19" s="35">
        <v>67.3</v>
      </c>
      <c r="F19" s="35">
        <f>E19*E21</f>
        <v>21253.246189884037</v>
      </c>
      <c r="G19" s="36">
        <f t="shared" si="0"/>
        <v>36253.28739878846</v>
      </c>
      <c r="H19" s="36">
        <f t="shared" si="1"/>
        <v>36252.8</v>
      </c>
      <c r="I19" s="37">
        <v>9063.2</v>
      </c>
      <c r="J19" s="37">
        <v>9063.2</v>
      </c>
      <c r="K19" s="37">
        <v>9063.2</v>
      </c>
      <c r="L19" s="37">
        <v>9063.2</v>
      </c>
      <c r="M19" s="38">
        <v>0</v>
      </c>
    </row>
    <row r="20" spans="1:13" s="2" customFormat="1" ht="15.75">
      <c r="A20" s="39" t="s">
        <v>19</v>
      </c>
      <c r="B20" s="40"/>
      <c r="C20" s="41">
        <f>SUM(C11:C19)</f>
        <v>1213.33</v>
      </c>
      <c r="D20" s="42">
        <f>SUM(D11:D19)</f>
        <v>145600</v>
      </c>
      <c r="E20" s="42">
        <f>SUM(E11:E19)</f>
        <v>691.5799999999999</v>
      </c>
      <c r="F20" s="42">
        <f>SUM(F11:F19)</f>
        <v>218400.00000000003</v>
      </c>
      <c r="G20" s="43">
        <f>SUM(G11:G19)</f>
        <v>364000</v>
      </c>
      <c r="H20" s="36">
        <f>I20+J20+K20+L20</f>
        <v>363995.2</v>
      </c>
      <c r="I20" s="44">
        <f>SUM(I11:I19)</f>
        <v>90998.8</v>
      </c>
      <c r="J20" s="44">
        <f>SUM(J11:J19)</f>
        <v>90998.8</v>
      </c>
      <c r="K20" s="44">
        <f>SUM(K11:K19)</f>
        <v>90998.8</v>
      </c>
      <c r="L20" s="44">
        <f>SUM(L11:L19)</f>
        <v>90998.8</v>
      </c>
      <c r="M20" s="45">
        <v>0</v>
      </c>
    </row>
    <row r="21" spans="1:13" s="1" customFormat="1" ht="15.75">
      <c r="A21" s="39" t="s">
        <v>20</v>
      </c>
      <c r="B21" s="40"/>
      <c r="C21" s="46">
        <f>D7/C20</f>
        <v>120.00032967123536</v>
      </c>
      <c r="D21" s="47"/>
      <c r="E21" s="47">
        <f>D8/E20</f>
        <v>315.79860609040173</v>
      </c>
      <c r="F21" s="42"/>
      <c r="G21" s="43"/>
      <c r="H21" s="43"/>
      <c r="I21" s="48"/>
      <c r="J21" s="49"/>
      <c r="K21" s="49"/>
      <c r="L21" s="49"/>
      <c r="M21" s="45"/>
    </row>
    <row r="22" spans="1:13" ht="16.5" thickBot="1">
      <c r="A22" s="50"/>
      <c r="B22" s="51"/>
      <c r="C22" s="52">
        <f>SUM(C11:C20)</f>
        <v>2426.66</v>
      </c>
      <c r="D22" s="51"/>
      <c r="E22" s="51"/>
      <c r="F22" s="51"/>
      <c r="G22" s="51"/>
      <c r="H22" s="51"/>
      <c r="I22" s="53"/>
      <c r="J22" s="53"/>
      <c r="K22" s="53"/>
      <c r="L22" s="53"/>
      <c r="M22" s="54"/>
    </row>
    <row r="23" spans="2:8" ht="15.75">
      <c r="B23" s="55"/>
      <c r="C23" s="56"/>
      <c r="D23" s="56"/>
      <c r="E23" s="56"/>
      <c r="F23" s="56"/>
      <c r="G23" s="56"/>
      <c r="H23" s="57"/>
    </row>
    <row r="24" spans="1:8" ht="15.75">
      <c r="A24" s="55"/>
      <c r="B24" s="55"/>
      <c r="G24" s="6"/>
      <c r="H24" s="6"/>
    </row>
  </sheetData>
  <sheetProtection/>
  <mergeCells count="3">
    <mergeCell ref="A2:G2"/>
    <mergeCell ref="A5:C5"/>
    <mergeCell ref="C23:G23"/>
  </mergeCells>
  <printOptions/>
  <pageMargins left="0.25" right="0" top="0.5" bottom="0.25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2016-07-29T11:21:18Z</dcterms:created>
  <dcterms:modified xsi:type="dcterms:W3CDTF">2016-07-29T11:35:45Z</dcterms:modified>
  <cp:category/>
  <cp:version/>
  <cp:contentType/>
  <cp:contentStatus/>
</cp:coreProperties>
</file>